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80" windowWidth="19260" windowHeight="12820" activeTab="0"/>
  </bookViews>
  <sheets>
    <sheet name="zircon" sheetId="1" r:id="rId1"/>
    <sheet name="arg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<sst xmlns="http://schemas.openxmlformats.org/spreadsheetml/2006/main" count="56" uniqueCount="39">
  <si>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%39Ar</t>
  </si>
  <si>
    <t>39Ar/40Ar</t>
  </si>
  <si>
    <t>36Ar/40Ar</t>
  </si>
  <si>
    <t>56.7 Ma biotite standard</t>
  </si>
  <si>
    <t>T (deg C)</t>
  </si>
  <si>
    <t>of heating</t>
  </si>
  <si>
    <t>step</t>
  </si>
  <si>
    <t>released</t>
  </si>
  <si>
    <t>this step</t>
  </si>
  <si>
    <t>atomic</t>
  </si>
  <si>
    <t>fusion*</t>
  </si>
  <si>
    <t>Temperature increased until the grains melted and the last increment of Ar was released</t>
  </si>
  <si>
    <t>Ar data</t>
  </si>
  <si>
    <t>U/Pb data</t>
  </si>
  <si>
    <t>aliquot #</t>
  </si>
  <si>
    <t>U (ppm)</t>
  </si>
  <si>
    <t>Pb (ppm)</t>
  </si>
  <si>
    <t>206Pb/204Pb</t>
  </si>
  <si>
    <t>207Pb/204Pb</t>
  </si>
  <si>
    <t>208Pb/204Pb</t>
  </si>
  <si>
    <t>for concordia</t>
  </si>
  <si>
    <t>t (Myr)</t>
  </si>
  <si>
    <t>t (yr)</t>
  </si>
  <si>
    <t>206Pb*/238U</t>
  </si>
  <si>
    <t>207Pb*/235U</t>
  </si>
  <si>
    <t>concordia diagram</t>
  </si>
  <si>
    <t>minimum age (Ma)</t>
  </si>
  <si>
    <t>Maximum age (Ma)</t>
  </si>
  <si>
    <t>Plot data</t>
  </si>
  <si>
    <t>tic mark (Ma)</t>
  </si>
  <si>
    <t>207Pb/235U</t>
  </si>
  <si>
    <t>206Pb/238U</t>
  </si>
  <si>
    <t>input data</t>
  </si>
  <si>
    <t xml:space="preserve"> hornblende</t>
  </si>
  <si>
    <t>muscovite</t>
  </si>
  <si>
    <t>zircon_1</t>
  </si>
  <si>
    <t>zircon_2</t>
  </si>
  <si>
    <t>zircon_3</t>
  </si>
  <si>
    <t>zircon_4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</si>
</sst>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Arial"/>
      <family val="2"/>
    </font>
    <font>
      <b/>
      <sz val="12"/>
      <name val="Geneva"/>
      <family val="0"/>
    </font>
    <font>
      <b/>
      <sz val="9.25"/>
      <name val="Geneva"/>
      <family val="0"/>
    </font>
    <font>
      <sz val="9.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2" borderId="8" xfId="0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U/Pb concordia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concordia line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zircon!$X$5:$X$25</c:f>
              <c:numCache/>
            </c:numRef>
          </c:xVal>
          <c:yVal>
            <c:numRef>
              <c:f>zircon!$W$5:$W$25</c:f>
              <c:numCache/>
            </c:numRef>
          </c:yVal>
          <c:smooth val="0"/>
        </c:ser>
        <c:ser>
          <c:idx val="1"/>
          <c:order val="1"/>
          <c:tx>
            <c:v>tic marks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zircon!$X$27:$X$36</c:f>
              <c:numCache/>
            </c:numRef>
          </c:xVal>
          <c:yVal>
            <c:numRef>
              <c:f>zircon!$W$27:$W$36</c:f>
              <c:numCache/>
            </c:numRef>
          </c:yVal>
          <c:smooth val="0"/>
        </c:ser>
        <c:ser>
          <c:idx val="2"/>
          <c:order val="2"/>
          <c:tx>
            <c:v>measured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zircon!$C$35:$C$39</c:f>
              <c:numCache/>
            </c:numRef>
          </c:xVal>
          <c:yVal>
            <c:numRef>
              <c:f>zircon!$D$35:$D$39</c:f>
              <c:numCache/>
            </c:numRef>
          </c:yVal>
          <c:smooth val="0"/>
        </c:ser>
        <c:axId val="26140058"/>
        <c:axId val="33933931"/>
      </c:scatterChart>
      <c:valAx>
        <c:axId val="26140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207Pb/235U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33933931"/>
        <c:crosses val="autoZero"/>
        <c:crossBetween val="midCat"/>
        <c:dispUnits/>
      </c:valAx>
      <c:valAx>
        <c:axId val="33933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Geneva"/>
                    <a:ea typeface="Geneva"/>
                    <a:cs typeface="Geneva"/>
                  </a:rPr>
                  <a:t>206Pb/238U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61400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38</xdr:row>
      <xdr:rowOff>152400</xdr:rowOff>
    </xdr:from>
    <xdr:to>
      <xdr:col>11</xdr:col>
      <xdr:colOff>609600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4314825" y="6334125"/>
        <a:ext cx="64484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1"/>
  <sheetViews>
    <sheetView tabSelected="1" workbookViewId="0" topLeftCell="A1">
      <selection activeCell="I24" sqref="I24"/>
    </sheetView>
  </sheetViews>
  <sheetFormatPr defaultColWidth="11.00390625" defaultRowHeight="12"/>
  <cols>
    <col min="2" max="2" width="19.125" style="0" customWidth="1"/>
    <col min="5" max="5" width="13.625" style="0" customWidth="1"/>
    <col min="6" max="6" width="12.50390625" style="0" customWidth="1"/>
  </cols>
  <sheetData>
    <row r="1" ht="13.5" thickBot="1"/>
    <row r="2" spans="2:7" ht="12.75">
      <c r="B2" s="7"/>
      <c r="C2" s="8"/>
      <c r="D2" s="8"/>
      <c r="E2" s="8"/>
      <c r="F2" s="8"/>
      <c r="G2" s="10"/>
    </row>
    <row r="3" spans="2:24" ht="12.75">
      <c r="B3" s="11"/>
      <c r="C3" s="4"/>
      <c r="D3" s="18" t="s">
        <v>13</v>
      </c>
      <c r="E3" s="4"/>
      <c r="F3" s="4"/>
      <c r="G3" s="12"/>
      <c r="U3" s="1" t="s">
        <v>20</v>
      </c>
      <c r="V3" s="2"/>
      <c r="W3" s="2"/>
      <c r="X3" s="2"/>
    </row>
    <row r="4" spans="2:24" ht="12.75">
      <c r="B4" s="11"/>
      <c r="C4" s="4"/>
      <c r="D4" s="4"/>
      <c r="E4" s="4"/>
      <c r="F4" s="4"/>
      <c r="G4" s="12"/>
      <c r="U4" s="3" t="s">
        <v>21</v>
      </c>
      <c r="V4" s="4" t="s">
        <v>22</v>
      </c>
      <c r="W4" s="4" t="s">
        <v>23</v>
      </c>
      <c r="X4" s="4" t="s">
        <v>24</v>
      </c>
    </row>
    <row r="5" spans="2:24" ht="12.75">
      <c r="B5" s="11" t="s">
        <v>14</v>
      </c>
      <c r="C5" s="4"/>
      <c r="D5" s="4"/>
      <c r="E5" s="4"/>
      <c r="F5" s="4"/>
      <c r="G5" s="12"/>
      <c r="U5" s="3">
        <f>C16</f>
        <v>0</v>
      </c>
      <c r="V5" s="4">
        <f>U5*1000000</f>
        <v>0</v>
      </c>
      <c r="W5" s="6">
        <f>EXP(0.000000000155125*V5)-1</f>
        <v>0</v>
      </c>
      <c r="X5" s="6">
        <f>EXP(0.00000000098485*V5)-1</f>
        <v>0</v>
      </c>
    </row>
    <row r="6" spans="2:24" ht="12.75">
      <c r="B6" s="11"/>
      <c r="C6" s="14" t="s">
        <v>15</v>
      </c>
      <c r="D6" s="14" t="s">
        <v>16</v>
      </c>
      <c r="E6" s="14" t="s">
        <v>17</v>
      </c>
      <c r="F6" s="14" t="s">
        <v>18</v>
      </c>
      <c r="G6" s="19" t="s">
        <v>19</v>
      </c>
      <c r="U6" s="3">
        <f>U5+($C$17-$C$16)/20</f>
        <v>50</v>
      </c>
      <c r="V6" s="4">
        <f aca="true" t="shared" si="0" ref="V6:V36">U6*1000000</f>
        <v>50000000</v>
      </c>
      <c r="W6" s="6">
        <f aca="true" t="shared" si="1" ref="W6:W36">EXP(0.000000000155125*V6)-1</f>
        <v>0.007786407626639402</v>
      </c>
      <c r="X6" s="6">
        <f aca="true" t="shared" si="2" ref="X6:X22">EXP(0.00000000098485*V6)-1</f>
        <v>0.05047506005733915</v>
      </c>
    </row>
    <row r="7" spans="2:24" ht="12.75">
      <c r="B7" s="11" t="s">
        <v>35</v>
      </c>
      <c r="C7" s="14">
        <v>228.4</v>
      </c>
      <c r="D7" s="14">
        <v>23.21</v>
      </c>
      <c r="E7" s="14">
        <v>1341.89</v>
      </c>
      <c r="F7" s="20">
        <v>93.26</v>
      </c>
      <c r="G7" s="21">
        <v>417.99</v>
      </c>
      <c r="U7" s="3">
        <f aca="true" t="shared" si="3" ref="U7:U22">U6+($C$17-$C$16)/20</f>
        <v>100</v>
      </c>
      <c r="V7" s="4">
        <f t="shared" si="0"/>
        <v>100000000</v>
      </c>
      <c r="W7" s="6">
        <f t="shared" si="1"/>
        <v>0.01563344339700712</v>
      </c>
      <c r="X7" s="6">
        <f t="shared" si="2"/>
        <v>0.10349785180247029</v>
      </c>
    </row>
    <row r="8" spans="2:24" ht="12.75">
      <c r="B8" s="11" t="s">
        <v>36</v>
      </c>
      <c r="C8" s="14">
        <v>436.2</v>
      </c>
      <c r="D8" s="14">
        <v>57.03</v>
      </c>
      <c r="E8" s="14">
        <v>544.604</v>
      </c>
      <c r="F8" s="20">
        <v>46.98</v>
      </c>
      <c r="G8" s="21">
        <v>269.64</v>
      </c>
      <c r="U8" s="3">
        <f t="shared" si="3"/>
        <v>150</v>
      </c>
      <c r="V8" s="4">
        <f t="shared" si="0"/>
        <v>150000000</v>
      </c>
      <c r="W8" s="6">
        <f t="shared" si="1"/>
        <v>0.023541579386543665</v>
      </c>
      <c r="X8" s="6">
        <f t="shared" si="2"/>
        <v>0.15919697214534456</v>
      </c>
    </row>
    <row r="9" spans="2:24" ht="12.75">
      <c r="B9" s="11" t="s">
        <v>37</v>
      </c>
      <c r="C9" s="14">
        <v>349.1</v>
      </c>
      <c r="D9" s="14">
        <v>40.81</v>
      </c>
      <c r="E9" s="14">
        <v>468.614</v>
      </c>
      <c r="F9" s="20">
        <v>42.634</v>
      </c>
      <c r="G9" s="21">
        <v>118.62</v>
      </c>
      <c r="U9" s="3">
        <f t="shared" si="3"/>
        <v>200</v>
      </c>
      <c r="V9" s="4">
        <f t="shared" si="0"/>
        <v>200000000</v>
      </c>
      <c r="W9" s="6">
        <f t="shared" si="1"/>
        <v>0.03151129134646169</v>
      </c>
      <c r="X9" s="6">
        <f t="shared" si="2"/>
        <v>0.21770750893266655</v>
      </c>
    </row>
    <row r="10" spans="2:24" ht="12.75">
      <c r="B10" s="11" t="s">
        <v>38</v>
      </c>
      <c r="C10" s="14">
        <v>542.7</v>
      </c>
      <c r="D10" s="14">
        <v>58.82351102515896</v>
      </c>
      <c r="E10" s="14">
        <v>573.2167869114288</v>
      </c>
      <c r="F10" s="20">
        <v>47.696957426162484</v>
      </c>
      <c r="G10" s="21">
        <v>275.2615123252221</v>
      </c>
      <c r="U10" s="3">
        <f t="shared" si="3"/>
        <v>250</v>
      </c>
      <c r="V10" s="4">
        <f t="shared" si="0"/>
        <v>250000000</v>
      </c>
      <c r="W10" s="6">
        <f t="shared" si="1"/>
        <v>0.03954305873236663</v>
      </c>
      <c r="X10" s="6">
        <f t="shared" si="2"/>
        <v>0.2791713685783157</v>
      </c>
    </row>
    <row r="11" spans="2:24" ht="13.5" thickBot="1">
      <c r="B11" s="15"/>
      <c r="C11" s="16"/>
      <c r="D11" s="16"/>
      <c r="E11" s="16"/>
      <c r="F11" s="16"/>
      <c r="G11" s="17"/>
      <c r="U11" s="3">
        <f t="shared" si="3"/>
        <v>300</v>
      </c>
      <c r="V11" s="4">
        <f t="shared" si="0"/>
        <v>300000000</v>
      </c>
      <c r="W11" s="6">
        <f t="shared" si="1"/>
        <v>0.04763736473310054</v>
      </c>
      <c r="X11" s="6">
        <f t="shared" si="2"/>
        <v>0.3437376202309348</v>
      </c>
    </row>
    <row r="12" spans="21:24" ht="12.75">
      <c r="U12" s="3">
        <f t="shared" si="3"/>
        <v>350</v>
      </c>
      <c r="V12" s="4">
        <f t="shared" si="0"/>
        <v>350000000</v>
      </c>
      <c r="W12" s="6">
        <f t="shared" si="1"/>
        <v>0.05579469629981082</v>
      </c>
      <c r="X12" s="6">
        <f t="shared" si="2"/>
        <v>0.41156285731339715</v>
      </c>
    </row>
    <row r="13" spans="21:24" ht="13.5" thickBot="1">
      <c r="U13" s="3">
        <f t="shared" si="3"/>
        <v>400</v>
      </c>
      <c r="V13" s="4">
        <f t="shared" si="0"/>
        <v>400000000</v>
      </c>
      <c r="W13" s="6">
        <f t="shared" si="1"/>
        <v>0.06401554417524524</v>
      </c>
      <c r="X13" s="6">
        <f t="shared" si="2"/>
        <v>0.4828115773110002</v>
      </c>
    </row>
    <row r="14" spans="2:24" ht="12.75">
      <c r="B14" s="7"/>
      <c r="C14" s="8"/>
      <c r="D14" s="9" t="s">
        <v>25</v>
      </c>
      <c r="E14" s="8"/>
      <c r="F14" s="10"/>
      <c r="U14" s="3">
        <f t="shared" si="3"/>
        <v>450</v>
      </c>
      <c r="V14" s="4">
        <f t="shared" si="0"/>
        <v>450000000</v>
      </c>
      <c r="W14" s="6">
        <f t="shared" si="1"/>
        <v>0.07230040292327433</v>
      </c>
      <c r="X14" s="6">
        <f t="shared" si="2"/>
        <v>0.5576565807294906</v>
      </c>
    </row>
    <row r="15" spans="2:24" ht="12.75">
      <c r="B15" s="11"/>
      <c r="C15" s="4"/>
      <c r="D15" s="4"/>
      <c r="E15" s="4"/>
      <c r="F15" s="12"/>
      <c r="U15" s="3">
        <f t="shared" si="3"/>
        <v>500</v>
      </c>
      <c r="V15" s="4">
        <f t="shared" si="0"/>
        <v>500000000</v>
      </c>
      <c r="W15" s="6">
        <f t="shared" si="1"/>
        <v>0.08064977095864467</v>
      </c>
      <c r="X15" s="6">
        <f t="shared" si="2"/>
        <v>0.6362793901905213</v>
      </c>
    </row>
    <row r="16" spans="2:24" ht="12.75">
      <c r="B16" s="13" t="s">
        <v>26</v>
      </c>
      <c r="C16" s="14">
        <v>0</v>
      </c>
      <c r="D16" s="4"/>
      <c r="E16" s="4"/>
      <c r="F16" s="12"/>
      <c r="U16" s="3">
        <f t="shared" si="3"/>
        <v>550</v>
      </c>
      <c r="V16" s="4">
        <f t="shared" si="0"/>
        <v>550000000</v>
      </c>
      <c r="W16" s="6">
        <f t="shared" si="1"/>
        <v>0.08906415057696337</v>
      </c>
      <c r="X16" s="6">
        <f t="shared" si="2"/>
        <v>0.7188706906809739</v>
      </c>
    </row>
    <row r="17" spans="2:24" ht="12.75">
      <c r="B17" s="13" t="s">
        <v>27</v>
      </c>
      <c r="C17" s="14">
        <v>1000</v>
      </c>
      <c r="D17" s="4"/>
      <c r="E17" s="4"/>
      <c r="F17" s="12"/>
      <c r="U17" s="3">
        <f t="shared" si="3"/>
        <v>600</v>
      </c>
      <c r="V17" s="4">
        <f t="shared" si="0"/>
        <v>600000000</v>
      </c>
      <c r="W17" s="6">
        <f t="shared" si="1"/>
        <v>0.09754404798491545</v>
      </c>
      <c r="X17" s="6">
        <f t="shared" si="2"/>
        <v>0.8056307920238961</v>
      </c>
    </row>
    <row r="18" spans="2:24" ht="12.75">
      <c r="B18" s="11"/>
      <c r="C18" s="4"/>
      <c r="D18" s="4"/>
      <c r="E18" s="4"/>
      <c r="F18" s="12"/>
      <c r="U18" s="3">
        <f t="shared" si="3"/>
        <v>650</v>
      </c>
      <c r="V18" s="4">
        <f t="shared" si="0"/>
        <v>650000000</v>
      </c>
      <c r="W18" s="6">
        <f t="shared" si="1"/>
        <v>0.1060899733307179</v>
      </c>
      <c r="X18" s="6">
        <f t="shared" si="2"/>
        <v>0.8967701146926832</v>
      </c>
    </row>
    <row r="19" spans="2:24" ht="12.75">
      <c r="B19" s="11" t="s">
        <v>29</v>
      </c>
      <c r="C19" s="14">
        <v>100</v>
      </c>
      <c r="D19" s="4"/>
      <c r="E19" s="4"/>
      <c r="F19" s="12"/>
      <c r="U19" s="3">
        <f t="shared" si="3"/>
        <v>700</v>
      </c>
      <c r="V19" s="4">
        <f t="shared" si="0"/>
        <v>700000000</v>
      </c>
      <c r="W19" s="6">
        <f t="shared" si="1"/>
        <v>0.11470244073480962</v>
      </c>
      <c r="X19" s="6">
        <f t="shared" si="2"/>
        <v>0.9925097001467622</v>
      </c>
    </row>
    <row r="20" spans="2:24" ht="12.75">
      <c r="B20" s="11" t="s">
        <v>29</v>
      </c>
      <c r="C20" s="14">
        <v>200</v>
      </c>
      <c r="D20" s="4"/>
      <c r="E20" s="4"/>
      <c r="F20" s="12"/>
      <c r="U20" s="3">
        <f t="shared" si="3"/>
        <v>750</v>
      </c>
      <c r="V20" s="4">
        <f t="shared" si="0"/>
        <v>750000000</v>
      </c>
      <c r="W20" s="6">
        <f t="shared" si="1"/>
        <v>0.12338196832078085</v>
      </c>
      <c r="X20" s="6">
        <f t="shared" si="2"/>
        <v>1.0930817469265008</v>
      </c>
    </row>
    <row r="21" spans="2:24" ht="12.75">
      <c r="B21" s="11" t="s">
        <v>29</v>
      </c>
      <c r="C21" s="14">
        <v>300</v>
      </c>
      <c r="D21" s="4"/>
      <c r="E21" s="4"/>
      <c r="F21" s="12"/>
      <c r="U21" s="3">
        <f t="shared" si="3"/>
        <v>800</v>
      </c>
      <c r="V21" s="4">
        <f t="shared" si="0"/>
        <v>800000000</v>
      </c>
      <c r="W21" s="6">
        <f t="shared" si="1"/>
        <v>0.13212907824654319</v>
      </c>
      <c r="X21" s="6">
        <f t="shared" si="2"/>
        <v>1.1987301738075362</v>
      </c>
    </row>
    <row r="22" spans="2:24" ht="12.75">
      <c r="B22" s="11" t="s">
        <v>29</v>
      </c>
      <c r="C22" s="14">
        <v>400</v>
      </c>
      <c r="D22" s="4"/>
      <c r="E22" s="4"/>
      <c r="F22" s="12"/>
      <c r="U22" s="3">
        <f t="shared" si="3"/>
        <v>850</v>
      </c>
      <c r="V22" s="4">
        <f t="shared" si="0"/>
        <v>850000000</v>
      </c>
      <c r="W22" s="6">
        <f t="shared" si="1"/>
        <v>0.14094429673574238</v>
      </c>
      <c r="X22" s="6">
        <f t="shared" si="2"/>
        <v>1.3097112113803555</v>
      </c>
    </row>
    <row r="23" spans="2:24" ht="12.75">
      <c r="B23" s="11" t="s">
        <v>29</v>
      </c>
      <c r="C23" s="14">
        <v>500</v>
      </c>
      <c r="D23" s="4"/>
      <c r="E23" s="4"/>
      <c r="F23" s="12"/>
      <c r="U23" s="3">
        <f>U22+($C$17-$C$16)/20</f>
        <v>900</v>
      </c>
      <c r="V23" s="4">
        <f t="shared" si="0"/>
        <v>900000000</v>
      </c>
      <c r="W23" s="6">
        <f t="shared" si="1"/>
        <v>0.1498281541094164</v>
      </c>
      <c r="X23" s="6">
        <f>EXP(0.00000000098485*V23)-1</f>
        <v>1.4262940234898882</v>
      </c>
    </row>
    <row r="24" spans="2:24" ht="12.75">
      <c r="B24" s="11" t="s">
        <v>29</v>
      </c>
      <c r="C24" s="14">
        <v>600</v>
      </c>
      <c r="D24" s="4"/>
      <c r="E24" s="4"/>
      <c r="F24" s="12"/>
      <c r="U24" s="3">
        <f>U23+($C$17-$C$16)/20</f>
        <v>950</v>
      </c>
      <c r="V24" s="4">
        <f t="shared" si="0"/>
        <v>950000000</v>
      </c>
      <c r="W24" s="6">
        <f t="shared" si="1"/>
        <v>0.1587811848178986</v>
      </c>
      <c r="X24" s="6">
        <f>EXP(0.00000000098485*V24)-1</f>
        <v>1.5487613600423034</v>
      </c>
    </row>
    <row r="25" spans="2:24" ht="12.75">
      <c r="B25" s="11" t="s">
        <v>29</v>
      </c>
      <c r="C25" s="14">
        <v>700</v>
      </c>
      <c r="D25" s="4"/>
      <c r="E25" s="4"/>
      <c r="F25" s="12"/>
      <c r="U25" s="3">
        <f>U24+($C$17-$C$16)/20</f>
        <v>1000</v>
      </c>
      <c r="V25" s="4">
        <f t="shared" si="0"/>
        <v>1000000000</v>
      </c>
      <c r="W25" s="6">
        <f t="shared" si="1"/>
        <v>0.16780392747297124</v>
      </c>
      <c r="X25" s="6">
        <f>EXP(0.00000000098485*V25)-1</f>
        <v>1.6774102427622641</v>
      </c>
    </row>
    <row r="26" spans="2:24" ht="12.75">
      <c r="B26" s="11" t="s">
        <v>29</v>
      </c>
      <c r="C26" s="14">
        <v>800</v>
      </c>
      <c r="D26" s="4"/>
      <c r="E26" s="4"/>
      <c r="F26" s="12"/>
      <c r="U26" s="3"/>
      <c r="V26" s="4"/>
      <c r="W26" s="5"/>
      <c r="X26" s="5"/>
    </row>
    <row r="27" spans="2:24" ht="12.75">
      <c r="B27" s="11" t="s">
        <v>29</v>
      </c>
      <c r="C27" s="14">
        <v>900</v>
      </c>
      <c r="D27" s="4"/>
      <c r="E27" s="4"/>
      <c r="F27" s="12"/>
      <c r="U27">
        <f>C19</f>
        <v>100</v>
      </c>
      <c r="V27" s="4">
        <f t="shared" si="0"/>
        <v>100000000</v>
      </c>
      <c r="W27" s="6">
        <f t="shared" si="1"/>
        <v>0.01563344339700712</v>
      </c>
      <c r="X27" s="6">
        <f>EXP(0.00000000098485*V27)-1</f>
        <v>0.10349785180247029</v>
      </c>
    </row>
    <row r="28" spans="2:24" ht="12.75">
      <c r="B28" s="11" t="s">
        <v>29</v>
      </c>
      <c r="C28" s="14">
        <v>1000</v>
      </c>
      <c r="D28" s="4"/>
      <c r="E28" s="4"/>
      <c r="F28" s="12"/>
      <c r="U28">
        <f aca="true" t="shared" si="4" ref="U28:U35">C20</f>
        <v>200</v>
      </c>
      <c r="V28" s="4">
        <f t="shared" si="0"/>
        <v>200000000</v>
      </c>
      <c r="W28" s="6">
        <f t="shared" si="1"/>
        <v>0.03151129134646169</v>
      </c>
      <c r="X28" s="6">
        <f>EXP(0.00000000098485*V28)-1</f>
        <v>0.21770750893266655</v>
      </c>
    </row>
    <row r="29" spans="2:24" ht="12.75">
      <c r="B29" s="11"/>
      <c r="C29" s="4"/>
      <c r="D29" s="4"/>
      <c r="E29" s="4"/>
      <c r="F29" s="12"/>
      <c r="U29">
        <f t="shared" si="4"/>
        <v>300</v>
      </c>
      <c r="V29" s="4">
        <f t="shared" si="0"/>
        <v>300000000</v>
      </c>
      <c r="W29" s="6">
        <f t="shared" si="1"/>
        <v>0.04763736473310054</v>
      </c>
      <c r="X29" s="6">
        <f>EXP(0.00000000098485*V29)-1</f>
        <v>0.3437376202309348</v>
      </c>
    </row>
    <row r="30" spans="2:24" ht="12.75">
      <c r="B30" s="11"/>
      <c r="C30" s="4"/>
      <c r="D30" s="4"/>
      <c r="E30" s="4"/>
      <c r="F30" s="12"/>
      <c r="U30">
        <f t="shared" si="4"/>
        <v>400</v>
      </c>
      <c r="V30" s="4">
        <f t="shared" si="0"/>
        <v>400000000</v>
      </c>
      <c r="W30" s="6">
        <f t="shared" si="1"/>
        <v>0.06401554417524524</v>
      </c>
      <c r="X30" s="6">
        <f aca="true" t="shared" si="5" ref="X30:X35">EXP(0.00000000098485*V30)-1</f>
        <v>0.4828115773110002</v>
      </c>
    </row>
    <row r="31" spans="2:24" ht="12.75">
      <c r="B31" s="11"/>
      <c r="C31" s="4"/>
      <c r="D31" s="4"/>
      <c r="E31" s="4"/>
      <c r="F31" s="12"/>
      <c r="U31">
        <f t="shared" si="4"/>
        <v>500</v>
      </c>
      <c r="V31" s="4">
        <f t="shared" si="0"/>
        <v>500000000</v>
      </c>
      <c r="W31" s="6">
        <f t="shared" si="1"/>
        <v>0.08064977095864467</v>
      </c>
      <c r="X31" s="6">
        <f t="shared" si="5"/>
        <v>0.6362793901905213</v>
      </c>
    </row>
    <row r="32" spans="2:24" ht="12.75">
      <c r="B32" s="11"/>
      <c r="C32" s="4"/>
      <c r="D32" s="4"/>
      <c r="E32" s="4"/>
      <c r="F32" s="12"/>
      <c r="U32">
        <f t="shared" si="4"/>
        <v>600</v>
      </c>
      <c r="V32" s="4">
        <f t="shared" si="0"/>
        <v>600000000</v>
      </c>
      <c r="W32" s="6">
        <f t="shared" si="1"/>
        <v>0.09754404798491545</v>
      </c>
      <c r="X32" s="6">
        <f t="shared" si="5"/>
        <v>0.8056307920238961</v>
      </c>
    </row>
    <row r="33" spans="2:24" ht="12.75">
      <c r="B33" s="11" t="s">
        <v>28</v>
      </c>
      <c r="C33" s="4" t="s">
        <v>30</v>
      </c>
      <c r="D33" s="4" t="s">
        <v>31</v>
      </c>
      <c r="E33" s="4"/>
      <c r="F33" s="12"/>
      <c r="U33">
        <f t="shared" si="4"/>
        <v>700</v>
      </c>
      <c r="V33" s="4">
        <f t="shared" si="0"/>
        <v>700000000</v>
      </c>
      <c r="W33" s="6">
        <f t="shared" si="1"/>
        <v>0.11470244073480962</v>
      </c>
      <c r="X33" s="6">
        <f t="shared" si="5"/>
        <v>0.9925097001467622</v>
      </c>
    </row>
    <row r="34" spans="2:24" ht="12.75">
      <c r="B34" s="11"/>
      <c r="C34" s="4"/>
      <c r="D34" s="4"/>
      <c r="E34" s="4"/>
      <c r="F34" s="12"/>
      <c r="U34">
        <f t="shared" si="4"/>
        <v>800</v>
      </c>
      <c r="V34" s="4">
        <f t="shared" si="0"/>
        <v>800000000</v>
      </c>
      <c r="W34" s="6">
        <f t="shared" si="1"/>
        <v>0.13212907824654319</v>
      </c>
      <c r="X34" s="6">
        <f t="shared" si="5"/>
        <v>1.1987301738075362</v>
      </c>
    </row>
    <row r="35" spans="2:24" ht="12.75">
      <c r="B35" s="11" t="s">
        <v>32</v>
      </c>
      <c r="C35" s="14">
        <v>0.4</v>
      </c>
      <c r="D35" s="14">
        <v>0.02</v>
      </c>
      <c r="E35" s="4"/>
      <c r="F35" s="12"/>
      <c r="U35">
        <f t="shared" si="4"/>
        <v>900</v>
      </c>
      <c r="V35" s="4">
        <f t="shared" si="0"/>
        <v>900000000</v>
      </c>
      <c r="W35" s="6">
        <f t="shared" si="1"/>
        <v>0.1498281541094164</v>
      </c>
      <c r="X35" s="6">
        <f t="shared" si="5"/>
        <v>1.4262940234898882</v>
      </c>
    </row>
    <row r="36" spans="2:24" ht="12.75">
      <c r="B36" s="11" t="s">
        <v>32</v>
      </c>
      <c r="C36" s="14">
        <v>0.6</v>
      </c>
      <c r="D36" s="14">
        <v>0.04</v>
      </c>
      <c r="E36" s="4"/>
      <c r="F36" s="12"/>
      <c r="U36">
        <f>C28</f>
        <v>1000</v>
      </c>
      <c r="V36" s="4">
        <f t="shared" si="0"/>
        <v>1000000000</v>
      </c>
      <c r="W36" s="6">
        <f t="shared" si="1"/>
        <v>0.16780392747297124</v>
      </c>
      <c r="X36" s="6">
        <f>EXP(0.00000000098485*V36)-1</f>
        <v>1.6774102427622641</v>
      </c>
    </row>
    <row r="37" spans="2:6" ht="12.75">
      <c r="B37" s="11" t="s">
        <v>32</v>
      </c>
      <c r="C37" s="14">
        <v>0.8</v>
      </c>
      <c r="D37" s="14">
        <v>0.06</v>
      </c>
      <c r="E37" s="4"/>
      <c r="F37" s="12"/>
    </row>
    <row r="38" spans="2:6" ht="12.75">
      <c r="B38" s="11" t="s">
        <v>32</v>
      </c>
      <c r="C38" s="14">
        <v>1</v>
      </c>
      <c r="D38" s="14">
        <v>0.08</v>
      </c>
      <c r="E38" s="4"/>
      <c r="F38" s="12"/>
    </row>
    <row r="39" spans="2:6" ht="12.75">
      <c r="B39" s="11" t="s">
        <v>32</v>
      </c>
      <c r="C39" s="14"/>
      <c r="D39" s="14"/>
      <c r="E39" s="4"/>
      <c r="F39" s="12"/>
    </row>
    <row r="40" spans="2:6" ht="12.75">
      <c r="B40" s="11"/>
      <c r="C40" s="4"/>
      <c r="D40" s="4"/>
      <c r="E40" s="4"/>
      <c r="F40" s="12"/>
    </row>
    <row r="41" spans="2:6" ht="13.5" thickBot="1">
      <c r="B41" s="15"/>
      <c r="C41" s="16"/>
      <c r="D41" s="16"/>
      <c r="E41" s="16"/>
      <c r="F41" s="17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workbookViewId="0" topLeftCell="A1">
      <selection activeCell="A1" sqref="A1:I25"/>
    </sheetView>
  </sheetViews>
  <sheetFormatPr defaultColWidth="11.00390625" defaultRowHeight="12"/>
  <sheetData>
    <row r="1" ht="13.5" thickBot="1"/>
    <row r="2" spans="2:8" ht="12.75">
      <c r="B2" s="29"/>
      <c r="C2" s="30"/>
      <c r="D2" s="9" t="s">
        <v>12</v>
      </c>
      <c r="E2" s="30"/>
      <c r="F2" s="30"/>
      <c r="G2" s="30"/>
      <c r="H2" s="31"/>
    </row>
    <row r="3" spans="2:8" ht="12.75">
      <c r="B3" s="22"/>
      <c r="C3" s="25" t="s">
        <v>4</v>
      </c>
      <c r="D3" s="25" t="s">
        <v>0</v>
      </c>
      <c r="E3" s="25" t="s">
        <v>1</v>
      </c>
      <c r="F3" s="25" t="s">
        <v>2</v>
      </c>
      <c r="G3" s="23"/>
      <c r="H3" s="24"/>
    </row>
    <row r="4" spans="2:8" ht="12.75">
      <c r="B4" s="22"/>
      <c r="C4" s="25" t="s">
        <v>5</v>
      </c>
      <c r="D4" s="25" t="s">
        <v>7</v>
      </c>
      <c r="E4" s="25" t="s">
        <v>9</v>
      </c>
      <c r="F4" s="25" t="s">
        <v>9</v>
      </c>
      <c r="G4" s="23"/>
      <c r="H4" s="24"/>
    </row>
    <row r="5" spans="2:8" ht="12.75">
      <c r="B5" s="22"/>
      <c r="C5" s="25" t="s">
        <v>6</v>
      </c>
      <c r="D5" s="25" t="s">
        <v>8</v>
      </c>
      <c r="E5" s="23"/>
      <c r="F5" s="23"/>
      <c r="G5" s="23"/>
      <c r="H5" s="24"/>
    </row>
    <row r="6" spans="2:8" ht="12.75">
      <c r="B6" s="22"/>
      <c r="C6" s="23"/>
      <c r="D6" s="23"/>
      <c r="E6" s="23"/>
      <c r="F6" s="23"/>
      <c r="G6" s="23"/>
      <c r="H6" s="24"/>
    </row>
    <row r="7" spans="2:8" ht="12.75">
      <c r="B7" s="22" t="s">
        <v>3</v>
      </c>
      <c r="C7" s="25" t="s">
        <v>10</v>
      </c>
      <c r="D7" s="25">
        <v>100</v>
      </c>
      <c r="E7" s="25">
        <v>0.4122</v>
      </c>
      <c r="F7" s="25">
        <v>1E-05</v>
      </c>
      <c r="G7" s="23"/>
      <c r="H7" s="24"/>
    </row>
    <row r="8" spans="2:8" ht="12.75">
      <c r="B8" s="22"/>
      <c r="C8" s="23"/>
      <c r="D8" s="23"/>
      <c r="E8" s="23"/>
      <c r="F8" s="23"/>
      <c r="G8" s="23"/>
      <c r="H8" s="24"/>
    </row>
    <row r="9" spans="2:8" ht="12.75">
      <c r="B9" s="22" t="s">
        <v>33</v>
      </c>
      <c r="C9" s="23"/>
      <c r="D9" s="23"/>
      <c r="E9" s="23"/>
      <c r="F9" s="23"/>
      <c r="G9" s="23"/>
      <c r="H9" s="24"/>
    </row>
    <row r="10" spans="2:8" ht="12.75">
      <c r="B10" s="22"/>
      <c r="C10" s="25">
        <v>600</v>
      </c>
      <c r="D10" s="25">
        <v>12</v>
      </c>
      <c r="E10" s="25">
        <v>0.0408</v>
      </c>
      <c r="F10" s="25">
        <v>0.00041</v>
      </c>
      <c r="G10" s="23"/>
      <c r="H10" s="24"/>
    </row>
    <row r="11" spans="2:8" ht="12.75">
      <c r="B11" s="22"/>
      <c r="C11" s="25">
        <v>700</v>
      </c>
      <c r="D11" s="25">
        <v>17</v>
      </c>
      <c r="E11" s="25">
        <v>0.0514</v>
      </c>
      <c r="F11" s="25">
        <v>0.00046</v>
      </c>
      <c r="G11" s="23"/>
      <c r="H11" s="24"/>
    </row>
    <row r="12" spans="2:8" ht="12.75">
      <c r="B12" s="22"/>
      <c r="C12" s="25">
        <v>800</v>
      </c>
      <c r="D12" s="25">
        <v>28</v>
      </c>
      <c r="E12" s="25">
        <v>0.0557</v>
      </c>
      <c r="F12" s="25">
        <v>0.00027</v>
      </c>
      <c r="G12" s="23"/>
      <c r="H12" s="24"/>
    </row>
    <row r="13" spans="2:8" ht="12.75">
      <c r="B13" s="22"/>
      <c r="C13" s="25">
        <v>900</v>
      </c>
      <c r="D13" s="25">
        <v>18</v>
      </c>
      <c r="E13" s="25">
        <v>0.0586</v>
      </c>
      <c r="F13" s="25">
        <v>7E-05</v>
      </c>
      <c r="G13" s="23"/>
      <c r="H13" s="24"/>
    </row>
    <row r="14" spans="2:8" ht="12.75">
      <c r="B14" s="22"/>
      <c r="C14" s="25">
        <v>1000</v>
      </c>
      <c r="D14" s="25">
        <v>15</v>
      </c>
      <c r="E14" s="25">
        <v>0.0573</v>
      </c>
      <c r="F14" s="25">
        <v>9E-05</v>
      </c>
      <c r="G14" s="23"/>
      <c r="H14" s="24"/>
    </row>
    <row r="15" spans="2:8" ht="12.75">
      <c r="B15" s="22"/>
      <c r="C15" s="25" t="s">
        <v>10</v>
      </c>
      <c r="D15" s="25">
        <v>10</v>
      </c>
      <c r="E15" s="25">
        <v>0.0531</v>
      </c>
      <c r="F15" s="25">
        <v>0.00033</v>
      </c>
      <c r="G15" s="23"/>
      <c r="H15" s="24"/>
    </row>
    <row r="16" spans="2:8" ht="12.75">
      <c r="B16" s="22"/>
      <c r="C16" s="23"/>
      <c r="D16" s="23"/>
      <c r="E16" s="23"/>
      <c r="F16" s="23"/>
      <c r="G16" s="23"/>
      <c r="H16" s="24"/>
    </row>
    <row r="17" spans="2:8" ht="12.75">
      <c r="B17" s="22" t="s">
        <v>34</v>
      </c>
      <c r="C17" s="23"/>
      <c r="D17" s="23"/>
      <c r="E17" s="23"/>
      <c r="F17" s="23"/>
      <c r="G17" s="23"/>
      <c r="H17" s="24"/>
    </row>
    <row r="18" spans="2:8" ht="12.75">
      <c r="B18" s="22"/>
      <c r="C18" s="25">
        <v>500</v>
      </c>
      <c r="D18" s="25">
        <v>9</v>
      </c>
      <c r="E18" s="25">
        <v>0.064</v>
      </c>
      <c r="F18" s="25">
        <v>2E-05</v>
      </c>
      <c r="G18" s="23"/>
      <c r="H18" s="24"/>
    </row>
    <row r="19" spans="2:8" ht="12.75">
      <c r="B19" s="22"/>
      <c r="C19" s="25">
        <v>600</v>
      </c>
      <c r="D19" s="25">
        <v>23</v>
      </c>
      <c r="E19" s="25">
        <v>0.0651</v>
      </c>
      <c r="F19" s="25">
        <v>1E-05</v>
      </c>
      <c r="G19" s="23"/>
      <c r="H19" s="24"/>
    </row>
    <row r="20" spans="2:8" ht="12.75">
      <c r="B20" s="22"/>
      <c r="C20" s="25">
        <v>700</v>
      </c>
      <c r="D20" s="25">
        <v>14</v>
      </c>
      <c r="E20" s="25">
        <v>0.0643</v>
      </c>
      <c r="F20" s="25">
        <v>3E-05</v>
      </c>
      <c r="G20" s="23"/>
      <c r="H20" s="24"/>
    </row>
    <row r="21" spans="2:8" ht="12.75">
      <c r="B21" s="22"/>
      <c r="C21" s="25">
        <v>800</v>
      </c>
      <c r="D21" s="25">
        <v>28</v>
      </c>
      <c r="E21" s="25">
        <v>0.0644</v>
      </c>
      <c r="F21" s="25">
        <v>3E-05</v>
      </c>
      <c r="G21" s="23"/>
      <c r="H21" s="24"/>
    </row>
    <row r="22" spans="2:8" ht="12.75">
      <c r="B22" s="22"/>
      <c r="C22" s="25" t="s">
        <v>10</v>
      </c>
      <c r="D22" s="25">
        <v>26</v>
      </c>
      <c r="E22" s="25">
        <v>0.0629</v>
      </c>
      <c r="F22" s="25">
        <v>0.00017</v>
      </c>
      <c r="G22" s="23"/>
      <c r="H22" s="24"/>
    </row>
    <row r="23" spans="2:8" ht="12.75">
      <c r="B23" s="22"/>
      <c r="C23" s="23"/>
      <c r="D23" s="23"/>
      <c r="E23" s="23"/>
      <c r="F23" s="23"/>
      <c r="G23" s="23"/>
      <c r="H23" s="24"/>
    </row>
    <row r="24" spans="2:8" ht="13.5" thickBot="1">
      <c r="B24" s="26" t="s">
        <v>10</v>
      </c>
      <c r="C24" s="27" t="s">
        <v>11</v>
      </c>
      <c r="D24" s="27"/>
      <c r="E24" s="27"/>
      <c r="F24" s="27"/>
      <c r="G24" s="27"/>
      <c r="H24" s="2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Computing</dc:creator>
  <cp:keywords/>
  <dc:description/>
  <cp:lastModifiedBy>Peter Crowley</cp:lastModifiedBy>
  <dcterms:created xsi:type="dcterms:W3CDTF">2000-01-19T14:52:55Z</dcterms:created>
  <cp:category/>
  <cp:version/>
  <cp:contentType/>
  <cp:contentStatus/>
</cp:coreProperties>
</file>